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6" i="1" l="1"/>
  <c r="E18" i="1"/>
  <c r="I18" i="1" s="1"/>
  <c r="E17" i="1"/>
  <c r="I17" i="1" s="1"/>
  <c r="E16" i="1"/>
  <c r="I16" i="1" s="1"/>
  <c r="I15" i="1"/>
  <c r="E15" i="1"/>
  <c r="E14" i="1"/>
  <c r="I14" i="1" s="1"/>
  <c r="I121" i="1"/>
  <c r="I120" i="1"/>
  <c r="I123" i="1" l="1"/>
  <c r="I30" i="1"/>
  <c r="D92" i="1" l="1"/>
  <c r="D91" i="1"/>
  <c r="E68" i="1"/>
  <c r="E67" i="1"/>
  <c r="D19" i="1" l="1"/>
  <c r="H115" i="1"/>
  <c r="I105" i="1"/>
  <c r="I95" i="1" l="1"/>
  <c r="I87" i="1"/>
  <c r="H80" i="1"/>
  <c r="J81" i="1"/>
  <c r="I72" i="1"/>
  <c r="J59" i="1"/>
  <c r="F58" i="1"/>
  <c r="I39" i="1" l="1"/>
  <c r="I38" i="1" s="1"/>
  <c r="I44" i="1"/>
  <c r="I47" i="1"/>
  <c r="I50" i="1"/>
  <c r="I43" i="1" l="1"/>
  <c r="I19" i="1"/>
  <c r="I126" i="1" l="1"/>
  <c r="I129" i="1" s="1"/>
  <c r="G39" i="1"/>
  <c r="G44" i="1" s="1"/>
  <c r="G47" i="1" s="1"/>
  <c r="G50" i="1" s="1"/>
</calcChain>
</file>

<file path=xl/sharedStrings.xml><?xml version="1.0" encoding="utf-8"?>
<sst xmlns="http://schemas.openxmlformats.org/spreadsheetml/2006/main" count="182" uniqueCount="125">
  <si>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</si>
  <si>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</si>
  <si>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</si>
  <si>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</si>
  <si>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</si>
  <si>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</si>
  <si>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</si>
  <si>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</si>
  <si>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</si>
  <si>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</si>
  <si>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</si>
  <si>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</si>
  <si>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</si>
  <si>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</si>
  <si>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</si>
  <si>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</si>
  <si>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</si>
  <si>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</si>
  <si>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</si>
  <si>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</si>
  <si>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</si>
  <si>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</si>
  <si>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</si>
  <si>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</si>
  <si>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</si>
  <si>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</si>
  <si>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</si>
  <si>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</si>
  <si>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</si>
  <si>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</si>
  <si>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</si>
  <si>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</si>
  <si>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</si>
  <si>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</si>
  <si>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</si>
  <si>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</si>
  <si>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</si>
  <si>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</si>
  <si>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</si>
  <si>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</si>
  <si>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</si>
  <si>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</si>
  <si>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</si>
  <si>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</si>
  <si>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</si>
  <si>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</si>
  <si>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</si>
  <si>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</si>
  <si>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</si>
  <si>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</si>
  <si>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</si>
  <si>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</si>
  <si>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</si>
  <si>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</si>
  <si>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</si>
  <si>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</si>
  <si>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</si>
  <si>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</si>
  <si>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</si>
  <si>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</si>
  <si>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</si>
  <si>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</si>
  <si>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</si>
  <si>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</si>
  <si>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</si>
  <si>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</si>
  <si>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</si>
  <si>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</si>
  <si>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</si>
  <si>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</si>
  <si>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</si>
  <si>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</si>
  <si>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</si>
  <si>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</si>
  <si>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</si>
  <si>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</si>
  <si>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</si>
  <si>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</si>
  <si>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</si>
  <si>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</si>
  <si>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</si>
  <si>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</si>
  <si>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</si>
  <si>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</si>
  <si>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</si>
  <si>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</si>
  <si>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</si>
  <si>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</si>
  <si>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</si>
  <si>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</si>
  <si>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</si>
  <si>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</si>
  <si>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</si>
  <si>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</si>
  <si>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</si>
  <si>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</si>
  <si>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</si>
  <si>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</si>
  <si>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</si>
  <si>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</si>
  <si>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</si>
  <si>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</si>
  <si>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</si>
  <si>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</si>
  <si>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</si>
  <si>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</si>
  <si>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</si>
  <si>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</si>
  <si>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</si>
  <si>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</si>
  <si>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 xml:space="preserve">Проживание 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</si>
  <si>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</si>
  <si>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</si>
  <si>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</si>
  <si>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</si>
  <si>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</si>
  <si>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</si>
  <si>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проезд</t>
  </si>
  <si>
    <t>Суточные</t>
  </si>
  <si>
    <t>___________________Ю.Ф. Трифонова</t>
  </si>
  <si>
    <t>СОУТ</t>
  </si>
  <si>
    <t>Охрана</t>
  </si>
  <si>
    <t>РАСЧЕТЫ (ОБОСНОВАНИЯ) К ПЛАНУ ФИНАНСОВО-ХОЗЯЙСТВЕННОЙ ДЕЯТЕЛЬНОСТИ ГОСУДАРСТВЕННОГО УЧРЕЖДЕНИЯ на 2022 год(по расходам)</t>
  </si>
  <si>
    <t>на 01.04.2022</t>
  </si>
  <si>
    <t>Горячее питание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</si>
</sst>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0" fontId="6" fillId="0" borderId="8" xfId="0" applyFont="1" applyBorder="1" applyAlignment="1">
      <alignment horizontal="center"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tabSelected="1" workbookViewId="0">
      <selection activeCell="B120" sqref="B120:E120"/>
    </sheetView>
  </sheetViews>
  <sheetFormatPr defaultRowHeight="15" x14ac:dyDescent="0.2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9.140625" style="27"/>
    <col min="13" max="13" width="10.28515625" style="27" customWidth="1"/>
    <col min="14" max="16384" width="9.140625" style="27"/>
  </cols>
  <sheetData>
    <row r="1" spans="1:10" ht="17.25" customHeight="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7.25" customHeight="1" x14ac:dyDescent="0.25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7.25" customHeight="1" x14ac:dyDescent="0.25">
      <c r="A3" s="131" t="s">
        <v>119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 ht="17.25" x14ac:dyDescent="0.25">
      <c r="A4" s="1"/>
      <c r="I4" s="144" t="s">
        <v>123</v>
      </c>
      <c r="J4" s="144"/>
    </row>
    <row r="5" spans="1:10" ht="39.75" customHeight="1" x14ac:dyDescent="0.3">
      <c r="A5" s="132" t="s">
        <v>122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0" ht="17.25" x14ac:dyDescent="0.25">
      <c r="A6" s="110" t="s">
        <v>2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</row>
    <row r="10" spans="1:10" ht="30" customHeight="1" thickBot="1" x14ac:dyDescent="0.3">
      <c r="A10" s="140" t="s">
        <v>6</v>
      </c>
      <c r="B10" s="134" t="s">
        <v>7</v>
      </c>
      <c r="C10" s="135"/>
      <c r="D10" s="140" t="s">
        <v>8</v>
      </c>
      <c r="E10" s="79" t="s">
        <v>9</v>
      </c>
      <c r="F10" s="143"/>
      <c r="G10" s="143"/>
      <c r="H10" s="80"/>
      <c r="I10" s="134" t="s">
        <v>10</v>
      </c>
      <c r="J10" s="135"/>
    </row>
    <row r="11" spans="1:10" ht="15.75" thickBot="1" x14ac:dyDescent="0.3">
      <c r="A11" s="141"/>
      <c r="B11" s="136"/>
      <c r="C11" s="137"/>
      <c r="D11" s="141"/>
      <c r="E11" s="140" t="s">
        <v>11</v>
      </c>
      <c r="F11" s="79" t="s">
        <v>104</v>
      </c>
      <c r="G11" s="143"/>
      <c r="H11" s="80"/>
      <c r="I11" s="136"/>
      <c r="J11" s="137"/>
    </row>
    <row r="12" spans="1:10" ht="62.25" customHeight="1" thickBot="1" x14ac:dyDescent="0.3">
      <c r="A12" s="142"/>
      <c r="B12" s="138"/>
      <c r="C12" s="139"/>
      <c r="D12" s="142"/>
      <c r="E12" s="142"/>
      <c r="F12" s="4" t="s">
        <v>12</v>
      </c>
      <c r="G12" s="4" t="s">
        <v>13</v>
      </c>
      <c r="H12" s="4" t="s">
        <v>14</v>
      </c>
      <c r="I12" s="138"/>
      <c r="J12" s="139"/>
    </row>
    <row r="13" spans="1:10" ht="15.75" thickBot="1" x14ac:dyDescent="0.3">
      <c r="A13" s="5">
        <v>1</v>
      </c>
      <c r="B13" s="79">
        <v>2</v>
      </c>
      <c r="C13" s="8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79">
        <v>8</v>
      </c>
      <c r="J13" s="80"/>
    </row>
    <row r="14" spans="1:10" ht="15.75" thickBot="1" x14ac:dyDescent="0.3">
      <c r="A14" s="6">
        <v>1</v>
      </c>
      <c r="B14" s="81" t="s">
        <v>15</v>
      </c>
      <c r="C14" s="82"/>
      <c r="D14" s="57">
        <v>1</v>
      </c>
      <c r="E14" s="31">
        <f>SUM(F14:H14)</f>
        <v>31000</v>
      </c>
      <c r="F14" s="31">
        <v>28000</v>
      </c>
      <c r="G14" s="32"/>
      <c r="H14" s="31">
        <v>3000</v>
      </c>
      <c r="I14" s="75">
        <f>E14*12*D14</f>
        <v>372000</v>
      </c>
      <c r="J14" s="76"/>
    </row>
    <row r="15" spans="1:10" ht="15.75" customHeight="1" thickBot="1" x14ac:dyDescent="0.3">
      <c r="A15" s="6">
        <v>2</v>
      </c>
      <c r="B15" s="81" t="s">
        <v>16</v>
      </c>
      <c r="C15" s="82"/>
      <c r="D15" s="57">
        <v>1</v>
      </c>
      <c r="E15" s="31">
        <f t="shared" ref="E15:E18" si="0">SUM(F15:H15)</f>
        <v>22400</v>
      </c>
      <c r="F15" s="31">
        <v>22400</v>
      </c>
      <c r="G15" s="32"/>
      <c r="H15" s="31"/>
      <c r="I15" s="75">
        <f t="shared" ref="I15:I18" si="1">E15*12*D15</f>
        <v>268800</v>
      </c>
      <c r="J15" s="76"/>
    </row>
    <row r="16" spans="1:10" ht="26.25" customHeight="1" thickBot="1" x14ac:dyDescent="0.3">
      <c r="A16" s="6">
        <v>3</v>
      </c>
      <c r="B16" s="81" t="s">
        <v>17</v>
      </c>
      <c r="C16" s="82"/>
      <c r="D16" s="57">
        <v>15.006</v>
      </c>
      <c r="E16" s="31">
        <f t="shared" si="0"/>
        <v>28352.503090000002</v>
      </c>
      <c r="F16" s="31">
        <v>16802.09</v>
      </c>
      <c r="G16" s="31">
        <v>1387.72</v>
      </c>
      <c r="H16" s="31">
        <f>10010-12.50655+165.19964</f>
        <v>10162.693090000001</v>
      </c>
      <c r="I16" s="75">
        <f t="shared" si="1"/>
        <v>5105491.9364224803</v>
      </c>
      <c r="J16" s="76"/>
    </row>
    <row r="17" spans="1:13" ht="25.5" customHeight="1" thickBot="1" x14ac:dyDescent="0.3">
      <c r="A17" s="6">
        <v>4</v>
      </c>
      <c r="B17" s="81" t="s">
        <v>18</v>
      </c>
      <c r="C17" s="82"/>
      <c r="D17" s="57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75">
        <f t="shared" si="1"/>
        <v>413082.96</v>
      </c>
      <c r="J17" s="76"/>
    </row>
    <row r="18" spans="1:13" ht="27" customHeight="1" thickBot="1" x14ac:dyDescent="0.3">
      <c r="A18" s="30">
        <v>5</v>
      </c>
      <c r="B18" s="83" t="s">
        <v>19</v>
      </c>
      <c r="C18" s="84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75">
        <f t="shared" si="1"/>
        <v>1356602.4539999999</v>
      </c>
      <c r="J18" s="76"/>
    </row>
    <row r="19" spans="1:13" ht="15.75" customHeight="1" thickBot="1" x14ac:dyDescent="0.3">
      <c r="A19" s="85" t="s">
        <v>20</v>
      </c>
      <c r="B19" s="86"/>
      <c r="C19" s="87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77">
        <f>SUM(I14:J18)</f>
        <v>7515977.3504224801</v>
      </c>
      <c r="J19" s="78"/>
      <c r="K19" s="45"/>
      <c r="M19" s="45"/>
    </row>
    <row r="20" spans="1:13" x14ac:dyDescent="0.25">
      <c r="A20" s="33"/>
      <c r="B20" s="33"/>
      <c r="C20" s="12"/>
      <c r="D20" s="12"/>
      <c r="E20" s="12"/>
      <c r="F20" s="12"/>
      <c r="G20" s="12"/>
      <c r="H20" s="12"/>
      <c r="I20" s="12"/>
      <c r="J20" s="13"/>
    </row>
    <row r="21" spans="1:13" ht="17.25" x14ac:dyDescent="0.25">
      <c r="A21" s="146" t="s">
        <v>2</v>
      </c>
      <c r="B21" s="146"/>
      <c r="C21" s="146"/>
      <c r="D21" s="146"/>
      <c r="E21" s="146"/>
      <c r="F21" s="146"/>
      <c r="G21" s="146"/>
      <c r="H21" s="146"/>
      <c r="I21" s="146"/>
      <c r="J21" s="146"/>
    </row>
    <row r="22" spans="1:13" ht="17.25" x14ac:dyDescent="0.25">
      <c r="A22" s="3" t="s">
        <v>22</v>
      </c>
    </row>
    <row r="23" spans="1:13" ht="17.25" x14ac:dyDescent="0.25">
      <c r="A23" s="3" t="s">
        <v>23</v>
      </c>
    </row>
    <row r="24" spans="1:13" ht="32.25" customHeight="1" thickBot="1" x14ac:dyDescent="0.3">
      <c r="A24" s="74" t="s">
        <v>24</v>
      </c>
      <c r="B24" s="74"/>
      <c r="C24" s="74"/>
      <c r="D24" s="74"/>
      <c r="E24" s="74"/>
      <c r="F24" s="74"/>
      <c r="G24" s="74"/>
      <c r="H24" s="74"/>
      <c r="I24" s="74"/>
      <c r="J24" s="74"/>
    </row>
    <row r="25" spans="1:13" ht="67.5" customHeight="1" thickBot="1" x14ac:dyDescent="0.3">
      <c r="A25" s="7" t="s">
        <v>6</v>
      </c>
      <c r="B25" s="63" t="s">
        <v>25</v>
      </c>
      <c r="C25" s="72"/>
      <c r="D25" s="64"/>
      <c r="E25" s="63" t="s">
        <v>26</v>
      </c>
      <c r="F25" s="64"/>
      <c r="G25" s="8" t="s">
        <v>27</v>
      </c>
      <c r="H25" s="8" t="s">
        <v>28</v>
      </c>
      <c r="I25" s="63" t="s">
        <v>29</v>
      </c>
      <c r="J25" s="64"/>
    </row>
    <row r="26" spans="1:13" ht="16.5" thickBot="1" x14ac:dyDescent="0.3">
      <c r="A26" s="9">
        <v>1</v>
      </c>
      <c r="B26" s="63">
        <v>2</v>
      </c>
      <c r="C26" s="72"/>
      <c r="D26" s="64"/>
      <c r="E26" s="63">
        <v>3</v>
      </c>
      <c r="F26" s="64"/>
      <c r="G26" s="10">
        <v>4</v>
      </c>
      <c r="H26" s="10">
        <v>5</v>
      </c>
      <c r="I26" s="63">
        <v>6</v>
      </c>
      <c r="J26" s="64"/>
    </row>
    <row r="27" spans="1:13" ht="15.75" thickBot="1" x14ac:dyDescent="0.3">
      <c r="A27" s="18"/>
      <c r="B27" s="70" t="s">
        <v>110</v>
      </c>
      <c r="C27" s="119"/>
      <c r="D27" s="71"/>
      <c r="E27" s="70"/>
      <c r="F27" s="71"/>
      <c r="G27" s="16"/>
      <c r="H27" s="16"/>
      <c r="I27" s="70"/>
      <c r="J27" s="71"/>
    </row>
    <row r="28" spans="1:13" ht="15.75" thickBot="1" x14ac:dyDescent="0.3">
      <c r="A28" s="18"/>
      <c r="B28" s="70" t="s">
        <v>117</v>
      </c>
      <c r="C28" s="119"/>
      <c r="D28" s="71"/>
      <c r="E28" s="70"/>
      <c r="F28" s="71"/>
      <c r="G28" s="16"/>
      <c r="H28" s="16"/>
      <c r="I28" s="70"/>
      <c r="J28" s="71"/>
    </row>
    <row r="29" spans="1:13" ht="15.75" thickBot="1" x14ac:dyDescent="0.3">
      <c r="A29" s="28"/>
      <c r="B29" s="119" t="s">
        <v>118</v>
      </c>
      <c r="C29" s="119"/>
      <c r="D29" s="71"/>
      <c r="E29" s="54"/>
      <c r="F29" s="55"/>
      <c r="G29" s="16"/>
      <c r="H29" s="16"/>
      <c r="I29" s="70"/>
      <c r="J29" s="71"/>
    </row>
    <row r="30" spans="1:13" ht="16.5" customHeight="1" thickBot="1" x14ac:dyDescent="0.3">
      <c r="A30" s="60" t="s">
        <v>20</v>
      </c>
      <c r="B30" s="65"/>
      <c r="C30" s="65"/>
      <c r="D30" s="66"/>
      <c r="E30" s="63" t="s">
        <v>30</v>
      </c>
      <c r="F30" s="64"/>
      <c r="G30" s="11" t="s">
        <v>30</v>
      </c>
      <c r="H30" s="11" t="s">
        <v>30</v>
      </c>
      <c r="I30" s="63">
        <f>SUM(I27:J29)</f>
        <v>0</v>
      </c>
      <c r="J30" s="64"/>
    </row>
    <row r="32" spans="1:13" ht="17.25" x14ac:dyDescent="0.25">
      <c r="A32" s="110" t="s">
        <v>31</v>
      </c>
      <c r="B32" s="110"/>
      <c r="C32" s="110"/>
      <c r="D32" s="110"/>
      <c r="E32" s="110"/>
      <c r="F32" s="110"/>
      <c r="G32" s="110"/>
      <c r="H32" s="110"/>
      <c r="I32" s="110"/>
      <c r="J32" s="110"/>
    </row>
    <row r="33" spans="1:10" ht="17.25" x14ac:dyDescent="0.25">
      <c r="A33" s="3" t="s">
        <v>32</v>
      </c>
    </row>
    <row r="34" spans="1:10" ht="17.25" x14ac:dyDescent="0.25">
      <c r="A34" s="3" t="s">
        <v>33</v>
      </c>
    </row>
    <row r="35" spans="1:10" ht="71.25" customHeight="1" thickBot="1" x14ac:dyDescent="0.3">
      <c r="A35" s="74" t="s">
        <v>34</v>
      </c>
      <c r="B35" s="74"/>
      <c r="C35" s="74"/>
      <c r="D35" s="74"/>
      <c r="E35" s="74"/>
      <c r="F35" s="74"/>
      <c r="G35" s="74"/>
      <c r="H35" s="74"/>
      <c r="I35" s="74"/>
      <c r="J35" s="74"/>
    </row>
    <row r="36" spans="1:10" ht="32.25" thickBot="1" x14ac:dyDescent="0.3">
      <c r="A36" s="7" t="s">
        <v>6</v>
      </c>
      <c r="B36" s="63" t="s">
        <v>35</v>
      </c>
      <c r="C36" s="72"/>
      <c r="D36" s="72"/>
      <c r="E36" s="72"/>
      <c r="F36" s="64"/>
      <c r="G36" s="63" t="s">
        <v>36</v>
      </c>
      <c r="H36" s="64"/>
      <c r="I36" s="63" t="s">
        <v>37</v>
      </c>
      <c r="J36" s="64"/>
    </row>
    <row r="37" spans="1:10" ht="16.5" thickBot="1" x14ac:dyDescent="0.3">
      <c r="A37" s="9">
        <v>1</v>
      </c>
      <c r="B37" s="10">
        <v>2</v>
      </c>
      <c r="C37" s="10"/>
      <c r="D37" s="10"/>
      <c r="E37" s="10"/>
      <c r="F37" s="10"/>
      <c r="G37" s="10">
        <v>3</v>
      </c>
      <c r="H37" s="10"/>
      <c r="I37" s="10"/>
      <c r="J37" s="10">
        <v>4</v>
      </c>
    </row>
    <row r="38" spans="1:10" ht="16.5" thickBot="1" x14ac:dyDescent="0.3">
      <c r="A38" s="15">
        <v>1</v>
      </c>
      <c r="B38" s="63" t="s">
        <v>38</v>
      </c>
      <c r="C38" s="72"/>
      <c r="D38" s="72"/>
      <c r="E38" s="72"/>
      <c r="F38" s="64"/>
      <c r="G38" s="63" t="s">
        <v>21</v>
      </c>
      <c r="H38" s="64"/>
      <c r="I38" s="100">
        <f>I39</f>
        <v>1653515.0390728477</v>
      </c>
      <c r="J38" s="101"/>
    </row>
    <row r="39" spans="1:10" ht="15.75" x14ac:dyDescent="0.25">
      <c r="A39" s="128"/>
      <c r="B39" s="98" t="s">
        <v>39</v>
      </c>
      <c r="C39" s="130"/>
      <c r="D39" s="130"/>
      <c r="E39" s="130"/>
      <c r="F39" s="99"/>
      <c r="G39" s="120">
        <f>I19</f>
        <v>7515977.3504224801</v>
      </c>
      <c r="H39" s="121"/>
      <c r="I39" s="124">
        <f>I51/30.2*22</f>
        <v>1653515.0390728477</v>
      </c>
      <c r="J39" s="125"/>
    </row>
    <row r="40" spans="1:10" ht="16.5" thickBot="1" x14ac:dyDescent="0.3">
      <c r="A40" s="129"/>
      <c r="B40" s="105" t="s">
        <v>40</v>
      </c>
      <c r="C40" s="107"/>
      <c r="D40" s="107"/>
      <c r="E40" s="107"/>
      <c r="F40" s="106"/>
      <c r="G40" s="122"/>
      <c r="H40" s="123"/>
      <c r="I40" s="126"/>
      <c r="J40" s="127"/>
    </row>
    <row r="41" spans="1:10" ht="16.5" thickBot="1" x14ac:dyDescent="0.3">
      <c r="A41" s="18"/>
      <c r="B41" s="63" t="s">
        <v>41</v>
      </c>
      <c r="C41" s="72"/>
      <c r="D41" s="72"/>
      <c r="E41" s="72"/>
      <c r="F41" s="64"/>
      <c r="G41" s="70"/>
      <c r="H41" s="71"/>
      <c r="I41" s="100"/>
      <c r="J41" s="101"/>
    </row>
    <row r="42" spans="1:10" ht="52.5" customHeight="1" thickBot="1" x14ac:dyDescent="0.3">
      <c r="A42" s="18"/>
      <c r="B42" s="63" t="s">
        <v>42</v>
      </c>
      <c r="C42" s="72"/>
      <c r="D42" s="72"/>
      <c r="E42" s="72"/>
      <c r="F42" s="64"/>
      <c r="G42" s="70"/>
      <c r="H42" s="71"/>
      <c r="I42" s="100"/>
      <c r="J42" s="101"/>
    </row>
    <row r="43" spans="1:10" ht="31.5" customHeight="1" thickBot="1" x14ac:dyDescent="0.3">
      <c r="A43" s="15">
        <v>2</v>
      </c>
      <c r="B43" s="63" t="s">
        <v>43</v>
      </c>
      <c r="C43" s="72"/>
      <c r="D43" s="72"/>
      <c r="E43" s="72"/>
      <c r="F43" s="64"/>
      <c r="G43" s="63" t="s">
        <v>21</v>
      </c>
      <c r="H43" s="64"/>
      <c r="I43" s="100">
        <f>I44+I47</f>
        <v>232995.3009602649</v>
      </c>
      <c r="J43" s="101"/>
    </row>
    <row r="44" spans="1:10" ht="15.75" x14ac:dyDescent="0.25">
      <c r="A44" s="128"/>
      <c r="B44" s="98" t="s">
        <v>39</v>
      </c>
      <c r="C44" s="130"/>
      <c r="D44" s="130"/>
      <c r="E44" s="130"/>
      <c r="F44" s="99"/>
      <c r="G44" s="120">
        <f>G39</f>
        <v>7515977.3504224801</v>
      </c>
      <c r="H44" s="121"/>
      <c r="I44" s="124">
        <f>I51/30.2*2.9</f>
        <v>217963.34605960266</v>
      </c>
      <c r="J44" s="125"/>
    </row>
    <row r="45" spans="1:10" ht="49.5" customHeight="1" thickBot="1" x14ac:dyDescent="0.3">
      <c r="A45" s="129"/>
      <c r="B45" s="105" t="s">
        <v>44</v>
      </c>
      <c r="C45" s="107"/>
      <c r="D45" s="107"/>
      <c r="E45" s="107"/>
      <c r="F45" s="106"/>
      <c r="G45" s="122"/>
      <c r="H45" s="123"/>
      <c r="I45" s="126"/>
      <c r="J45" s="127"/>
    </row>
    <row r="46" spans="1:10" ht="45.75" customHeight="1" thickBot="1" x14ac:dyDescent="0.3">
      <c r="A46" s="18"/>
      <c r="B46" s="63" t="s">
        <v>45</v>
      </c>
      <c r="C46" s="72"/>
      <c r="D46" s="72"/>
      <c r="E46" s="72"/>
      <c r="F46" s="64"/>
      <c r="G46" s="70"/>
      <c r="H46" s="71"/>
      <c r="I46" s="100"/>
      <c r="J46" s="101"/>
    </row>
    <row r="47" spans="1:10" ht="45" customHeight="1" thickBot="1" x14ac:dyDescent="0.3">
      <c r="A47" s="18"/>
      <c r="B47" s="63" t="s">
        <v>46</v>
      </c>
      <c r="C47" s="72"/>
      <c r="D47" s="72"/>
      <c r="E47" s="72"/>
      <c r="F47" s="64"/>
      <c r="G47" s="75">
        <f>G44</f>
        <v>7515977.3504224801</v>
      </c>
      <c r="H47" s="118"/>
      <c r="I47" s="100">
        <f>I51/30.2*0.2</f>
        <v>15031.954900662253</v>
      </c>
      <c r="J47" s="101"/>
    </row>
    <row r="48" spans="1:10" ht="63.75" customHeight="1" thickBot="1" x14ac:dyDescent="0.3">
      <c r="A48" s="18"/>
      <c r="B48" s="63" t="s">
        <v>47</v>
      </c>
      <c r="C48" s="72"/>
      <c r="D48" s="72"/>
      <c r="E48" s="72"/>
      <c r="F48" s="64"/>
      <c r="G48" s="70"/>
      <c r="H48" s="71"/>
      <c r="I48" s="100"/>
      <c r="J48" s="101"/>
    </row>
    <row r="49" spans="1:10" ht="65.25" customHeight="1" thickBot="1" x14ac:dyDescent="0.3">
      <c r="A49" s="18"/>
      <c r="B49" s="63" t="s">
        <v>48</v>
      </c>
      <c r="C49" s="72"/>
      <c r="D49" s="72"/>
      <c r="E49" s="72"/>
      <c r="F49" s="64"/>
      <c r="G49" s="70"/>
      <c r="H49" s="71"/>
      <c r="I49" s="100"/>
      <c r="J49" s="101"/>
    </row>
    <row r="50" spans="1:10" ht="46.5" customHeight="1" thickBot="1" x14ac:dyDescent="0.3">
      <c r="A50" s="15">
        <v>3</v>
      </c>
      <c r="B50" s="63" t="s">
        <v>49</v>
      </c>
      <c r="C50" s="72"/>
      <c r="D50" s="72"/>
      <c r="E50" s="72"/>
      <c r="F50" s="64"/>
      <c r="G50" s="75">
        <f>G47</f>
        <v>7515977.3504224801</v>
      </c>
      <c r="H50" s="118"/>
      <c r="I50" s="116">
        <f>I51/30.2*5.1</f>
        <v>383314.84996688738</v>
      </c>
      <c r="J50" s="117"/>
    </row>
    <row r="51" spans="1:10" ht="16.5" customHeight="1" thickBot="1" x14ac:dyDescent="0.3">
      <c r="A51" s="60" t="s">
        <v>50</v>
      </c>
      <c r="B51" s="65"/>
      <c r="C51" s="65"/>
      <c r="D51" s="65"/>
      <c r="E51" s="65"/>
      <c r="F51" s="66"/>
      <c r="G51" s="63" t="s">
        <v>21</v>
      </c>
      <c r="H51" s="64"/>
      <c r="I51" s="116">
        <v>2269825.19</v>
      </c>
      <c r="J51" s="117"/>
    </row>
    <row r="53" spans="1:10" ht="17.25" x14ac:dyDescent="0.25">
      <c r="A53" s="110" t="s">
        <v>51</v>
      </c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17.25" x14ac:dyDescent="0.25">
      <c r="A54" s="3" t="s">
        <v>52</v>
      </c>
    </row>
    <row r="55" spans="1:10" ht="18" thickBot="1" x14ac:dyDescent="0.3">
      <c r="A55" s="3" t="s">
        <v>23</v>
      </c>
    </row>
    <row r="56" spans="1:10" ht="63.75" customHeight="1" thickBot="1" x14ac:dyDescent="0.3">
      <c r="A56" s="7" t="s">
        <v>6</v>
      </c>
      <c r="B56" s="63" t="s">
        <v>53</v>
      </c>
      <c r="C56" s="72"/>
      <c r="D56" s="72"/>
      <c r="E56" s="64"/>
      <c r="F56" s="63" t="s">
        <v>54</v>
      </c>
      <c r="G56" s="64"/>
      <c r="H56" s="63" t="s">
        <v>55</v>
      </c>
      <c r="I56" s="64"/>
      <c r="J56" s="8" t="s">
        <v>56</v>
      </c>
    </row>
    <row r="57" spans="1:10" ht="16.5" thickBot="1" x14ac:dyDescent="0.3">
      <c r="A57" s="9">
        <v>1</v>
      </c>
      <c r="B57" s="63">
        <v>2</v>
      </c>
      <c r="C57" s="72"/>
      <c r="D57" s="72"/>
      <c r="E57" s="64"/>
      <c r="F57" s="63">
        <v>3</v>
      </c>
      <c r="G57" s="64"/>
      <c r="H57" s="63">
        <v>4</v>
      </c>
      <c r="I57" s="64"/>
      <c r="J57" s="10">
        <v>5</v>
      </c>
    </row>
    <row r="58" spans="1:10" ht="16.5" thickBot="1" x14ac:dyDescent="0.3">
      <c r="A58" s="15">
        <v>1</v>
      </c>
      <c r="B58" s="63" t="s">
        <v>57</v>
      </c>
      <c r="C58" s="72"/>
      <c r="D58" s="72"/>
      <c r="E58" s="64"/>
      <c r="F58" s="63">
        <f>J58/H58</f>
        <v>0</v>
      </c>
      <c r="G58" s="64"/>
      <c r="H58" s="63">
        <v>12</v>
      </c>
      <c r="I58" s="64"/>
      <c r="J58" s="11"/>
    </row>
    <row r="59" spans="1:10" ht="16.5" customHeight="1" thickBot="1" x14ac:dyDescent="0.3">
      <c r="A59" s="60" t="s">
        <v>20</v>
      </c>
      <c r="B59" s="65"/>
      <c r="C59" s="65"/>
      <c r="D59" s="65"/>
      <c r="E59" s="66"/>
      <c r="F59" s="63" t="s">
        <v>21</v>
      </c>
      <c r="G59" s="64"/>
      <c r="H59" s="63" t="s">
        <v>21</v>
      </c>
      <c r="I59" s="64"/>
      <c r="J59" s="11">
        <f>J58</f>
        <v>0</v>
      </c>
    </row>
    <row r="61" spans="1:10" ht="17.25" x14ac:dyDescent="0.25">
      <c r="A61" s="110" t="s">
        <v>58</v>
      </c>
      <c r="B61" s="110"/>
      <c r="C61" s="110"/>
      <c r="D61" s="110"/>
      <c r="E61" s="110"/>
      <c r="F61" s="110"/>
      <c r="G61" s="110"/>
      <c r="H61" s="110"/>
      <c r="I61" s="110"/>
      <c r="J61" s="110"/>
    </row>
    <row r="62" spans="1:10" ht="17.25" x14ac:dyDescent="0.25">
      <c r="A62" s="3" t="s">
        <v>59</v>
      </c>
    </row>
    <row r="63" spans="1:10" ht="17.25" x14ac:dyDescent="0.25">
      <c r="A63" s="3" t="s">
        <v>60</v>
      </c>
    </row>
    <row r="64" spans="1:10" ht="18" thickBot="1" x14ac:dyDescent="0.3">
      <c r="A64" s="3"/>
    </row>
    <row r="65" spans="1:10" ht="32.25" thickBot="1" x14ac:dyDescent="0.3">
      <c r="A65" s="7" t="s">
        <v>6</v>
      </c>
      <c r="B65" s="63" t="s">
        <v>25</v>
      </c>
      <c r="C65" s="72"/>
      <c r="D65" s="64"/>
      <c r="E65" s="63" t="s">
        <v>61</v>
      </c>
      <c r="F65" s="64"/>
      <c r="G65" s="63" t="s">
        <v>62</v>
      </c>
      <c r="H65" s="64"/>
      <c r="I65" s="63" t="s">
        <v>63</v>
      </c>
      <c r="J65" s="64"/>
    </row>
    <row r="66" spans="1:10" ht="16.5" thickBot="1" x14ac:dyDescent="0.3">
      <c r="A66" s="9">
        <v>1</v>
      </c>
      <c r="B66" s="63">
        <v>2</v>
      </c>
      <c r="C66" s="72"/>
      <c r="D66" s="64"/>
      <c r="E66" s="63">
        <v>3</v>
      </c>
      <c r="F66" s="64"/>
      <c r="G66" s="63">
        <v>4</v>
      </c>
      <c r="H66" s="64"/>
      <c r="I66" s="63">
        <v>5</v>
      </c>
      <c r="J66" s="64"/>
    </row>
    <row r="67" spans="1:10" ht="16.5" customHeight="1" thickBot="1" x14ac:dyDescent="0.3">
      <c r="A67" s="15">
        <v>1</v>
      </c>
      <c r="B67" s="63" t="s">
        <v>64</v>
      </c>
      <c r="C67" s="72"/>
      <c r="D67" s="64"/>
      <c r="E67" s="63">
        <f>I67/G67*100</f>
        <v>692363.63636363635</v>
      </c>
      <c r="F67" s="64"/>
      <c r="G67" s="63">
        <v>2.2000000000000002</v>
      </c>
      <c r="H67" s="64"/>
      <c r="I67" s="63">
        <v>15232</v>
      </c>
      <c r="J67" s="64"/>
    </row>
    <row r="68" spans="1:10" ht="16.5" customHeight="1" thickBot="1" x14ac:dyDescent="0.3">
      <c r="A68" s="15">
        <v>2</v>
      </c>
      <c r="B68" s="63" t="s">
        <v>65</v>
      </c>
      <c r="C68" s="72"/>
      <c r="D68" s="64"/>
      <c r="E68" s="63">
        <f>I68/G68*100</f>
        <v>8303728.8135593217</v>
      </c>
      <c r="F68" s="64"/>
      <c r="G68" s="63">
        <v>0.59</v>
      </c>
      <c r="H68" s="64"/>
      <c r="I68" s="63">
        <v>48992</v>
      </c>
      <c r="J68" s="64"/>
    </row>
    <row r="69" spans="1:10" ht="16.5" customHeight="1" thickBot="1" x14ac:dyDescent="0.3">
      <c r="A69" s="15">
        <v>3</v>
      </c>
      <c r="B69" s="63" t="s">
        <v>112</v>
      </c>
      <c r="C69" s="72"/>
      <c r="D69" s="64"/>
      <c r="E69" s="70"/>
      <c r="F69" s="71"/>
      <c r="G69" s="70"/>
      <c r="H69" s="71"/>
      <c r="I69" s="63"/>
      <c r="J69" s="64"/>
    </row>
    <row r="70" spans="1:10" ht="16.5" thickBot="1" x14ac:dyDescent="0.3">
      <c r="A70" s="15">
        <v>4</v>
      </c>
      <c r="B70" s="63" t="s">
        <v>113</v>
      </c>
      <c r="C70" s="72"/>
      <c r="D70" s="64"/>
      <c r="E70" s="48"/>
      <c r="F70" s="49"/>
      <c r="G70" s="51"/>
      <c r="H70" s="52"/>
      <c r="I70" s="63"/>
      <c r="J70" s="64"/>
    </row>
    <row r="71" spans="1:10" ht="16.5" customHeight="1" thickBot="1" x14ac:dyDescent="0.3">
      <c r="A71" s="15">
        <v>5</v>
      </c>
      <c r="B71" s="63" t="s">
        <v>66</v>
      </c>
      <c r="C71" s="72"/>
      <c r="D71" s="64"/>
      <c r="E71" s="70"/>
      <c r="F71" s="71"/>
      <c r="G71" s="108"/>
      <c r="H71" s="109"/>
      <c r="I71" s="98">
        <v>6800</v>
      </c>
      <c r="J71" s="99"/>
    </row>
    <row r="72" spans="1:10" ht="16.5" customHeight="1" thickBot="1" x14ac:dyDescent="0.3">
      <c r="A72" s="60" t="s">
        <v>50</v>
      </c>
      <c r="B72" s="65"/>
      <c r="C72" s="65"/>
      <c r="D72" s="66"/>
      <c r="E72" s="63"/>
      <c r="F72" s="115"/>
      <c r="G72" s="111"/>
      <c r="H72" s="112"/>
      <c r="I72" s="113">
        <f>SUM(I67:J71)</f>
        <v>71024</v>
      </c>
      <c r="J72" s="114"/>
    </row>
    <row r="74" spans="1:10" ht="17.25" x14ac:dyDescent="0.25">
      <c r="A74" s="110" t="s">
        <v>67</v>
      </c>
      <c r="B74" s="110"/>
      <c r="C74" s="110"/>
      <c r="D74" s="110"/>
      <c r="E74" s="110"/>
      <c r="F74" s="110"/>
      <c r="G74" s="110"/>
      <c r="H74" s="110"/>
      <c r="I74" s="110"/>
      <c r="J74" s="110"/>
    </row>
    <row r="75" spans="1:10" ht="17.25" x14ac:dyDescent="0.25">
      <c r="A75" s="3" t="s">
        <v>68</v>
      </c>
    </row>
    <row r="76" spans="1:10" ht="17.25" x14ac:dyDescent="0.25">
      <c r="A76" s="3" t="s">
        <v>69</v>
      </c>
    </row>
    <row r="77" spans="1:10" ht="18" thickBot="1" x14ac:dyDescent="0.3">
      <c r="A77" s="147" t="s">
        <v>70</v>
      </c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52.5" customHeight="1" thickBot="1" x14ac:dyDescent="0.3">
      <c r="A78" s="7" t="s">
        <v>6</v>
      </c>
      <c r="B78" s="63" t="s">
        <v>25</v>
      </c>
      <c r="C78" s="72"/>
      <c r="D78" s="64"/>
      <c r="E78" s="8" t="s">
        <v>71</v>
      </c>
      <c r="F78" s="63" t="s">
        <v>72</v>
      </c>
      <c r="G78" s="64"/>
      <c r="H78" s="63" t="s">
        <v>73</v>
      </c>
      <c r="I78" s="64"/>
      <c r="J78" s="8" t="s">
        <v>56</v>
      </c>
    </row>
    <row r="79" spans="1:10" ht="16.5" thickBot="1" x14ac:dyDescent="0.3">
      <c r="A79" s="9">
        <v>1</v>
      </c>
      <c r="B79" s="63">
        <v>2</v>
      </c>
      <c r="C79" s="72"/>
      <c r="D79" s="64"/>
      <c r="E79" s="10">
        <v>3</v>
      </c>
      <c r="F79" s="63">
        <v>4</v>
      </c>
      <c r="G79" s="64"/>
      <c r="H79" s="63">
        <v>5</v>
      </c>
      <c r="I79" s="64"/>
      <c r="J79" s="10">
        <v>6</v>
      </c>
    </row>
    <row r="80" spans="1:10" ht="16.5" thickBot="1" x14ac:dyDescent="0.3">
      <c r="A80" s="15">
        <v>1</v>
      </c>
      <c r="B80" s="63" t="s">
        <v>108</v>
      </c>
      <c r="C80" s="72"/>
      <c r="D80" s="64"/>
      <c r="E80" s="11">
        <v>1</v>
      </c>
      <c r="F80" s="63">
        <v>12</v>
      </c>
      <c r="G80" s="64"/>
      <c r="H80" s="116">
        <f>J80/F80</f>
        <v>1250</v>
      </c>
      <c r="I80" s="117"/>
      <c r="J80" s="56">
        <v>15000</v>
      </c>
    </row>
    <row r="81" spans="1:10" ht="16.5" thickBot="1" x14ac:dyDescent="0.3">
      <c r="A81" s="28"/>
      <c r="B81" s="65" t="s">
        <v>50</v>
      </c>
      <c r="C81" s="65"/>
      <c r="D81" s="66"/>
      <c r="E81" s="11" t="s">
        <v>21</v>
      </c>
      <c r="F81" s="63" t="s">
        <v>21</v>
      </c>
      <c r="G81" s="64"/>
      <c r="H81" s="63" t="s">
        <v>21</v>
      </c>
      <c r="I81" s="64"/>
      <c r="J81" s="38">
        <f>SUM(J80:J80)</f>
        <v>15000</v>
      </c>
    </row>
    <row r="82" spans="1:10" ht="15.75" x14ac:dyDescent="0.25">
      <c r="A82" s="29"/>
      <c r="B82" s="19"/>
      <c r="C82" s="19"/>
      <c r="D82" s="19"/>
      <c r="E82" s="20"/>
      <c r="F82" s="21"/>
      <c r="G82" s="21"/>
      <c r="H82" s="21"/>
      <c r="I82" s="21"/>
      <c r="J82" s="22"/>
    </row>
    <row r="83" spans="1:10" ht="18" thickBot="1" x14ac:dyDescent="0.3">
      <c r="A83" s="146" t="s">
        <v>74</v>
      </c>
      <c r="B83" s="146"/>
      <c r="C83" s="146"/>
      <c r="D83" s="146"/>
      <c r="E83" s="146"/>
      <c r="F83" s="146"/>
      <c r="G83" s="146"/>
      <c r="H83" s="146"/>
      <c r="I83" s="146"/>
      <c r="J83" s="146"/>
    </row>
    <row r="84" spans="1:10" ht="32.25" thickBot="1" x14ac:dyDescent="0.3">
      <c r="A84" s="26" t="s">
        <v>6</v>
      </c>
      <c r="B84" s="90" t="s">
        <v>25</v>
      </c>
      <c r="C84" s="93"/>
      <c r="D84" s="94"/>
      <c r="E84" s="90" t="s">
        <v>75</v>
      </c>
      <c r="F84" s="94"/>
      <c r="G84" s="90" t="s">
        <v>76</v>
      </c>
      <c r="H84" s="94"/>
      <c r="I84" s="90" t="s">
        <v>77</v>
      </c>
      <c r="J84" s="91"/>
    </row>
    <row r="85" spans="1:10" ht="16.5" thickBot="1" x14ac:dyDescent="0.3">
      <c r="A85" s="9">
        <v>1</v>
      </c>
      <c r="B85" s="105">
        <v>2</v>
      </c>
      <c r="C85" s="107"/>
      <c r="D85" s="106"/>
      <c r="E85" s="105">
        <v>3</v>
      </c>
      <c r="F85" s="106"/>
      <c r="G85" s="105">
        <v>4</v>
      </c>
      <c r="H85" s="106"/>
      <c r="I85" s="105">
        <v>5</v>
      </c>
      <c r="J85" s="106"/>
    </row>
    <row r="86" spans="1:10" ht="16.5" thickBot="1" x14ac:dyDescent="0.3">
      <c r="A86" s="15">
        <v>1</v>
      </c>
      <c r="B86" s="63" t="s">
        <v>78</v>
      </c>
      <c r="C86" s="72"/>
      <c r="D86" s="64"/>
      <c r="E86" s="70"/>
      <c r="F86" s="71"/>
      <c r="G86" s="70"/>
      <c r="H86" s="71"/>
      <c r="I86" s="100">
        <v>725324.83</v>
      </c>
      <c r="J86" s="101"/>
    </row>
    <row r="87" spans="1:10" ht="16.5" customHeight="1" thickBot="1" x14ac:dyDescent="0.3">
      <c r="A87" s="60" t="s">
        <v>50</v>
      </c>
      <c r="B87" s="65"/>
      <c r="C87" s="65"/>
      <c r="D87" s="66"/>
      <c r="E87" s="70"/>
      <c r="F87" s="71"/>
      <c r="G87" s="70"/>
      <c r="H87" s="71"/>
      <c r="I87" s="100">
        <f>I86</f>
        <v>725324.83</v>
      </c>
      <c r="J87" s="101"/>
    </row>
    <row r="88" spans="1:10" ht="18" thickBot="1" x14ac:dyDescent="0.3">
      <c r="A88" s="2" t="s">
        <v>79</v>
      </c>
    </row>
    <row r="89" spans="1:10" ht="79.5" customHeight="1" thickBot="1" x14ac:dyDescent="0.3">
      <c r="A89" s="7" t="s">
        <v>6</v>
      </c>
      <c r="B89" s="63" t="s">
        <v>53</v>
      </c>
      <c r="C89" s="64"/>
      <c r="D89" s="63" t="s">
        <v>80</v>
      </c>
      <c r="E89" s="64"/>
      <c r="F89" s="63" t="s">
        <v>81</v>
      </c>
      <c r="G89" s="64"/>
      <c r="H89" s="8" t="s">
        <v>82</v>
      </c>
      <c r="I89" s="63" t="s">
        <v>83</v>
      </c>
      <c r="J89" s="64"/>
    </row>
    <row r="90" spans="1:10" ht="16.5" thickBot="1" x14ac:dyDescent="0.3">
      <c r="A90" s="9">
        <v>1</v>
      </c>
      <c r="B90" s="63">
        <v>2</v>
      </c>
      <c r="C90" s="64"/>
      <c r="D90" s="63">
        <v>3</v>
      </c>
      <c r="E90" s="64"/>
      <c r="F90" s="63">
        <v>4</v>
      </c>
      <c r="G90" s="64"/>
      <c r="H90" s="10">
        <v>5</v>
      </c>
      <c r="I90" s="63">
        <v>6</v>
      </c>
      <c r="J90" s="64"/>
    </row>
    <row r="91" spans="1:10" ht="16.5" customHeight="1" thickBot="1" x14ac:dyDescent="0.3">
      <c r="A91" s="15">
        <v>1</v>
      </c>
      <c r="B91" s="60" t="s">
        <v>101</v>
      </c>
      <c r="C91" s="66"/>
      <c r="D91" s="100">
        <f>I91/F91</f>
        <v>30424.588235294119</v>
      </c>
      <c r="E91" s="101"/>
      <c r="F91" s="100">
        <v>8.5</v>
      </c>
      <c r="G91" s="101"/>
      <c r="H91" s="39"/>
      <c r="I91" s="100">
        <v>258609</v>
      </c>
      <c r="J91" s="101"/>
    </row>
    <row r="92" spans="1:10" ht="16.5" customHeight="1" thickBot="1" x14ac:dyDescent="0.3">
      <c r="A92" s="15">
        <v>2</v>
      </c>
      <c r="B92" s="60" t="s">
        <v>102</v>
      </c>
      <c r="C92" s="66"/>
      <c r="D92" s="100">
        <f>I92/F92</f>
        <v>390.40440187079503</v>
      </c>
      <c r="E92" s="101"/>
      <c r="F92" s="100">
        <v>1999.15</v>
      </c>
      <c r="G92" s="101"/>
      <c r="H92" s="39"/>
      <c r="I92" s="100">
        <v>780476.96</v>
      </c>
      <c r="J92" s="101"/>
    </row>
    <row r="93" spans="1:10" ht="28.5" customHeight="1" thickBot="1" x14ac:dyDescent="0.3">
      <c r="A93" s="15">
        <v>3</v>
      </c>
      <c r="B93" s="60" t="s">
        <v>92</v>
      </c>
      <c r="C93" s="66"/>
      <c r="D93" s="102"/>
      <c r="E93" s="103"/>
      <c r="F93" s="102"/>
      <c r="G93" s="103"/>
      <c r="H93" s="39"/>
      <c r="I93" s="98">
        <v>15813.08</v>
      </c>
      <c r="J93" s="99"/>
    </row>
    <row r="94" spans="1:10" ht="16.5" customHeight="1" thickBot="1" x14ac:dyDescent="0.3">
      <c r="A94" s="15">
        <v>4</v>
      </c>
      <c r="B94" s="60" t="s">
        <v>103</v>
      </c>
      <c r="C94" s="66"/>
      <c r="D94" s="102"/>
      <c r="E94" s="103"/>
      <c r="F94" s="102"/>
      <c r="G94" s="103"/>
      <c r="H94" s="39"/>
      <c r="I94" s="102"/>
      <c r="J94" s="103"/>
    </row>
    <row r="95" spans="1:10" ht="16.5" customHeight="1" thickBot="1" x14ac:dyDescent="0.3">
      <c r="A95" s="60" t="s">
        <v>50</v>
      </c>
      <c r="B95" s="65"/>
      <c r="C95" s="66"/>
      <c r="D95" s="100" t="s">
        <v>21</v>
      </c>
      <c r="E95" s="101"/>
      <c r="F95" s="100" t="s">
        <v>21</v>
      </c>
      <c r="G95" s="101"/>
      <c r="H95" s="40" t="s">
        <v>21</v>
      </c>
      <c r="I95" s="100">
        <f>SUM(I91:J94)</f>
        <v>1054899.04</v>
      </c>
      <c r="J95" s="101"/>
    </row>
    <row r="96" spans="1:10" ht="43.5" customHeight="1" thickBot="1" x14ac:dyDescent="0.3">
      <c r="A96" s="104" t="s">
        <v>84</v>
      </c>
      <c r="B96" s="104"/>
      <c r="C96" s="104"/>
      <c r="D96" s="104"/>
      <c r="E96" s="104"/>
      <c r="F96" s="104"/>
      <c r="G96" s="104"/>
      <c r="H96" s="104"/>
      <c r="I96" s="104"/>
      <c r="J96" s="104"/>
    </row>
    <row r="97" spans="1:10" ht="52.5" customHeight="1" thickBot="1" x14ac:dyDescent="0.3">
      <c r="A97" s="7" t="s">
        <v>6</v>
      </c>
      <c r="B97" s="63" t="s">
        <v>53</v>
      </c>
      <c r="C97" s="72"/>
      <c r="D97" s="72"/>
      <c r="E97" s="64"/>
      <c r="F97" s="63" t="s">
        <v>85</v>
      </c>
      <c r="G97" s="64"/>
      <c r="H97" s="14" t="s">
        <v>86</v>
      </c>
      <c r="I97" s="63" t="s">
        <v>87</v>
      </c>
      <c r="J97" s="64"/>
    </row>
    <row r="98" spans="1:10" ht="16.5" thickBot="1" x14ac:dyDescent="0.3">
      <c r="A98" s="9">
        <v>1</v>
      </c>
      <c r="B98" s="63">
        <v>2</v>
      </c>
      <c r="C98" s="72"/>
      <c r="D98" s="72"/>
      <c r="E98" s="64"/>
      <c r="F98" s="63">
        <v>3</v>
      </c>
      <c r="G98" s="64"/>
      <c r="H98" s="10">
        <v>4</v>
      </c>
      <c r="I98" s="63">
        <v>5</v>
      </c>
      <c r="J98" s="64"/>
    </row>
    <row r="99" spans="1:10" ht="16.5" customHeight="1" thickBot="1" x14ac:dyDescent="0.3">
      <c r="A99" s="9">
        <v>1</v>
      </c>
      <c r="B99" s="60" t="s">
        <v>88</v>
      </c>
      <c r="C99" s="61"/>
      <c r="D99" s="61"/>
      <c r="E99" s="62"/>
      <c r="F99" s="63" t="s">
        <v>89</v>
      </c>
      <c r="G99" s="64"/>
      <c r="H99" s="46">
        <v>12</v>
      </c>
      <c r="I99" s="63">
        <v>11250</v>
      </c>
      <c r="J99" s="64"/>
    </row>
    <row r="100" spans="1:10" ht="16.5" customHeight="1" thickBot="1" x14ac:dyDescent="0.3">
      <c r="A100" s="9">
        <v>2</v>
      </c>
      <c r="B100" s="60" t="s">
        <v>90</v>
      </c>
      <c r="C100" s="61"/>
      <c r="D100" s="61"/>
      <c r="E100" s="62"/>
      <c r="F100" s="63" t="s">
        <v>89</v>
      </c>
      <c r="G100" s="64"/>
      <c r="H100" s="50">
        <v>12</v>
      </c>
      <c r="I100" s="63">
        <v>12000</v>
      </c>
      <c r="J100" s="64"/>
    </row>
    <row r="101" spans="1:10" ht="16.5" customHeight="1" thickBot="1" x14ac:dyDescent="0.3">
      <c r="A101" s="9">
        <v>3</v>
      </c>
      <c r="B101" s="60" t="s">
        <v>109</v>
      </c>
      <c r="C101" s="61"/>
      <c r="D101" s="61"/>
      <c r="E101" s="62"/>
      <c r="F101" s="63" t="s">
        <v>89</v>
      </c>
      <c r="G101" s="64"/>
      <c r="H101" s="50">
        <v>12</v>
      </c>
      <c r="I101" s="63">
        <v>26400</v>
      </c>
      <c r="J101" s="64"/>
    </row>
    <row r="102" spans="1:10" ht="16.5" customHeight="1" thickBot="1" x14ac:dyDescent="0.3">
      <c r="A102" s="9">
        <v>4</v>
      </c>
      <c r="B102" s="60" t="s">
        <v>91</v>
      </c>
      <c r="C102" s="61"/>
      <c r="D102" s="61"/>
      <c r="E102" s="62"/>
      <c r="F102" s="63" t="s">
        <v>89</v>
      </c>
      <c r="G102" s="64"/>
      <c r="H102" s="50">
        <v>12</v>
      </c>
      <c r="I102" s="63">
        <v>15000</v>
      </c>
      <c r="J102" s="64"/>
    </row>
    <row r="103" spans="1:10" ht="16.5" customHeight="1" thickBot="1" x14ac:dyDescent="0.3">
      <c r="A103" s="23">
        <v>5</v>
      </c>
      <c r="B103" s="60" t="s">
        <v>114</v>
      </c>
      <c r="C103" s="65"/>
      <c r="D103" s="65"/>
      <c r="E103" s="66"/>
      <c r="F103" s="63" t="s">
        <v>89</v>
      </c>
      <c r="G103" s="64"/>
      <c r="H103" s="17"/>
      <c r="I103" s="88"/>
      <c r="J103" s="89"/>
    </row>
    <row r="104" spans="1:10" ht="16.5" customHeight="1" thickBot="1" x14ac:dyDescent="0.3">
      <c r="A104" s="26">
        <v>6</v>
      </c>
      <c r="B104" s="95" t="s">
        <v>105</v>
      </c>
      <c r="C104" s="96"/>
      <c r="D104" s="96"/>
      <c r="E104" s="97"/>
      <c r="F104" s="98" t="s">
        <v>89</v>
      </c>
      <c r="G104" s="99"/>
      <c r="H104" s="53">
        <v>12</v>
      </c>
      <c r="I104" s="90">
        <v>33600</v>
      </c>
      <c r="J104" s="91"/>
    </row>
    <row r="105" spans="1:10" ht="16.5" customHeight="1" thickBot="1" x14ac:dyDescent="0.3">
      <c r="A105" s="92" t="s">
        <v>50</v>
      </c>
      <c r="B105" s="93"/>
      <c r="C105" s="93"/>
      <c r="D105" s="93"/>
      <c r="E105" s="94"/>
      <c r="F105" s="90" t="s">
        <v>21</v>
      </c>
      <c r="G105" s="94"/>
      <c r="H105" s="24" t="s">
        <v>21</v>
      </c>
      <c r="I105" s="90">
        <f>SUM(I99:J104)</f>
        <v>98250</v>
      </c>
      <c r="J105" s="91"/>
    </row>
    <row r="106" spans="1:10" ht="16.5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</row>
    <row r="107" spans="1:10" ht="18" thickBot="1" x14ac:dyDescent="0.3">
      <c r="A107" s="73" t="s">
        <v>93</v>
      </c>
      <c r="B107" s="73"/>
      <c r="C107" s="73"/>
      <c r="D107" s="73"/>
      <c r="E107" s="73"/>
      <c r="F107" s="73"/>
      <c r="G107" s="73"/>
      <c r="H107" s="73"/>
      <c r="I107" s="73"/>
      <c r="J107" s="73"/>
    </row>
    <row r="108" spans="1:10" ht="32.25" thickBot="1" x14ac:dyDescent="0.3">
      <c r="A108" s="7" t="s">
        <v>6</v>
      </c>
      <c r="B108" s="63" t="s">
        <v>53</v>
      </c>
      <c r="C108" s="72"/>
      <c r="D108" s="72"/>
      <c r="E108" s="64"/>
      <c r="F108" s="63" t="s">
        <v>94</v>
      </c>
      <c r="G108" s="64"/>
      <c r="H108" s="63" t="s">
        <v>95</v>
      </c>
      <c r="I108" s="64"/>
    </row>
    <row r="109" spans="1:10" ht="16.5" thickBot="1" x14ac:dyDescent="0.3">
      <c r="A109" s="9">
        <v>1</v>
      </c>
      <c r="B109" s="63">
        <v>2</v>
      </c>
      <c r="C109" s="72"/>
      <c r="D109" s="72"/>
      <c r="E109" s="64"/>
      <c r="F109" s="63">
        <v>3</v>
      </c>
      <c r="G109" s="64"/>
      <c r="H109" s="63">
        <v>4</v>
      </c>
      <c r="I109" s="64"/>
    </row>
    <row r="110" spans="1:10" ht="16.5" customHeight="1" thickBot="1" x14ac:dyDescent="0.3">
      <c r="A110" s="15">
        <v>1</v>
      </c>
      <c r="B110" s="60" t="s">
        <v>96</v>
      </c>
      <c r="C110" s="65"/>
      <c r="D110" s="65"/>
      <c r="E110" s="66"/>
      <c r="F110" s="63" t="s">
        <v>97</v>
      </c>
      <c r="G110" s="64"/>
      <c r="H110" s="63">
        <v>40471.199999999997</v>
      </c>
      <c r="I110" s="64"/>
    </row>
    <row r="111" spans="1:10" ht="16.5" thickBot="1" x14ac:dyDescent="0.3">
      <c r="A111" s="15">
        <v>2</v>
      </c>
      <c r="B111" s="60" t="s">
        <v>106</v>
      </c>
      <c r="C111" s="65"/>
      <c r="D111" s="65"/>
      <c r="E111" s="66"/>
      <c r="F111" s="63" t="s">
        <v>97</v>
      </c>
      <c r="G111" s="64"/>
      <c r="H111" s="63">
        <v>15000</v>
      </c>
      <c r="I111" s="64"/>
    </row>
    <row r="112" spans="1:10" ht="16.5" thickBot="1" x14ac:dyDescent="0.3">
      <c r="A112" s="43">
        <v>3</v>
      </c>
      <c r="B112" s="65" t="s">
        <v>120</v>
      </c>
      <c r="C112" s="65"/>
      <c r="D112" s="65"/>
      <c r="E112" s="66"/>
      <c r="F112" s="46"/>
      <c r="G112" s="47"/>
      <c r="H112" s="63">
        <v>30000</v>
      </c>
      <c r="I112" s="64"/>
    </row>
    <row r="113" spans="1:10" ht="16.5" thickBot="1" x14ac:dyDescent="0.3">
      <c r="A113" s="14">
        <v>4</v>
      </c>
      <c r="B113" s="72" t="s">
        <v>115</v>
      </c>
      <c r="C113" s="72"/>
      <c r="D113" s="72"/>
      <c r="E113" s="64"/>
      <c r="F113" s="46"/>
      <c r="G113" s="47"/>
      <c r="H113" s="63">
        <v>1.5</v>
      </c>
      <c r="I113" s="64"/>
    </row>
    <row r="114" spans="1:10" ht="16.5" customHeight="1" thickBot="1" x14ac:dyDescent="0.3">
      <c r="A114" s="43">
        <v>5</v>
      </c>
      <c r="B114" s="65" t="s">
        <v>121</v>
      </c>
      <c r="C114" s="65"/>
      <c r="D114" s="65"/>
      <c r="E114" s="66"/>
      <c r="F114" s="46"/>
      <c r="G114" s="47"/>
      <c r="H114" s="63"/>
      <c r="I114" s="64"/>
    </row>
    <row r="115" spans="1:10" ht="16.5" customHeight="1" thickBot="1" x14ac:dyDescent="0.3">
      <c r="A115" s="60" t="s">
        <v>50</v>
      </c>
      <c r="B115" s="65"/>
      <c r="C115" s="65"/>
      <c r="D115" s="65"/>
      <c r="E115" s="66"/>
      <c r="F115" s="63" t="s">
        <v>97</v>
      </c>
      <c r="G115" s="64"/>
      <c r="H115" s="63">
        <f>SUM(H110:I114)</f>
        <v>85472.7</v>
      </c>
      <c r="I115" s="64"/>
    </row>
    <row r="116" spans="1:10" ht="16.5" customHeight="1" x14ac:dyDescent="0.25">
      <c r="A116" s="25"/>
      <c r="B116" s="25"/>
      <c r="C116" s="25"/>
      <c r="D116" s="25"/>
      <c r="E116" s="25"/>
      <c r="F116" s="22"/>
      <c r="G116" s="22"/>
      <c r="H116" s="22"/>
      <c r="I116" s="22"/>
    </row>
    <row r="117" spans="1:10" ht="35.25" customHeight="1" thickBot="1" x14ac:dyDescent="0.3">
      <c r="A117" s="74" t="s">
        <v>98</v>
      </c>
      <c r="B117" s="74"/>
      <c r="C117" s="74"/>
      <c r="D117" s="74"/>
      <c r="E117" s="74"/>
      <c r="F117" s="74"/>
      <c r="G117" s="74"/>
      <c r="H117" s="74"/>
      <c r="I117" s="74"/>
      <c r="J117" s="74"/>
    </row>
    <row r="118" spans="1:10" ht="32.25" thickBot="1" x14ac:dyDescent="0.3">
      <c r="A118" s="7" t="s">
        <v>6</v>
      </c>
      <c r="B118" s="63" t="s">
        <v>25</v>
      </c>
      <c r="C118" s="72"/>
      <c r="D118" s="72"/>
      <c r="E118" s="64"/>
      <c r="F118" s="8" t="s">
        <v>99</v>
      </c>
      <c r="G118" s="63" t="s">
        <v>100</v>
      </c>
      <c r="H118" s="64"/>
      <c r="I118" s="63" t="s">
        <v>56</v>
      </c>
      <c r="J118" s="64"/>
    </row>
    <row r="119" spans="1:10" ht="16.5" thickBot="1" x14ac:dyDescent="0.3">
      <c r="A119" s="9"/>
      <c r="B119" s="63">
        <v>1</v>
      </c>
      <c r="C119" s="72"/>
      <c r="D119" s="72"/>
      <c r="E119" s="64"/>
      <c r="F119" s="10">
        <v>2</v>
      </c>
      <c r="G119" s="63">
        <v>3</v>
      </c>
      <c r="H119" s="64"/>
      <c r="I119" s="63">
        <v>4</v>
      </c>
      <c r="J119" s="64"/>
    </row>
    <row r="120" spans="1:10" ht="16.5" thickBot="1" x14ac:dyDescent="0.3">
      <c r="A120" s="15">
        <v>1</v>
      </c>
      <c r="B120" s="60" t="s">
        <v>124</v>
      </c>
      <c r="C120" s="65"/>
      <c r="D120" s="65"/>
      <c r="E120" s="66"/>
      <c r="F120" s="16"/>
      <c r="G120" s="70"/>
      <c r="H120" s="71"/>
      <c r="I120" s="63">
        <f>313744.55+129060.21</f>
        <v>442804.76</v>
      </c>
      <c r="J120" s="64"/>
    </row>
    <row r="121" spans="1:10" ht="16.5" thickBot="1" x14ac:dyDescent="0.3">
      <c r="A121" s="43">
        <v>2</v>
      </c>
      <c r="B121" s="72" t="s">
        <v>116</v>
      </c>
      <c r="C121" s="72"/>
      <c r="D121" s="72"/>
      <c r="E121" s="64"/>
      <c r="F121" s="16"/>
      <c r="G121" s="54"/>
      <c r="H121" s="55"/>
      <c r="I121" s="63">
        <f>35972.1+104406.74</f>
        <v>140378.84</v>
      </c>
      <c r="J121" s="64"/>
    </row>
    <row r="122" spans="1:10" ht="16.5" thickBot="1" x14ac:dyDescent="0.3">
      <c r="A122" s="43">
        <v>3</v>
      </c>
      <c r="B122" s="65" t="s">
        <v>111</v>
      </c>
      <c r="C122" s="65"/>
      <c r="D122" s="65"/>
      <c r="E122" s="66"/>
      <c r="F122" s="16"/>
      <c r="G122" s="41"/>
      <c r="H122" s="42"/>
      <c r="I122" s="63">
        <v>15000</v>
      </c>
      <c r="J122" s="64"/>
    </row>
    <row r="123" spans="1:10" ht="16.5" customHeight="1" thickBot="1" x14ac:dyDescent="0.3">
      <c r="A123" s="60" t="s">
        <v>50</v>
      </c>
      <c r="B123" s="65"/>
      <c r="C123" s="65"/>
      <c r="D123" s="65"/>
      <c r="E123" s="66"/>
      <c r="F123" s="16"/>
      <c r="G123" s="63" t="s">
        <v>21</v>
      </c>
      <c r="H123" s="64"/>
      <c r="I123" s="63">
        <f>SUM(I120:J122)</f>
        <v>598183.6</v>
      </c>
      <c r="J123" s="64"/>
    </row>
    <row r="126" spans="1:10" x14ac:dyDescent="0.25">
      <c r="B126" s="67" t="s">
        <v>107</v>
      </c>
      <c r="C126" s="68"/>
      <c r="D126" s="68"/>
      <c r="E126" s="69"/>
      <c r="F126" s="44"/>
      <c r="G126" s="44"/>
      <c r="H126" s="44"/>
      <c r="I126" s="58">
        <f>I123+H115+I105+I95+I87+J81+I72+J59+I51+I30+I19</f>
        <v>12433956.710422479</v>
      </c>
      <c r="J126" s="59"/>
    </row>
    <row r="128" spans="1:10" x14ac:dyDescent="0.25">
      <c r="I128" s="144">
        <v>12433956.710000001</v>
      </c>
      <c r="J128" s="144"/>
    </row>
    <row r="129" spans="9:10" x14ac:dyDescent="0.25">
      <c r="I129" s="145">
        <f>I128-I126</f>
        <v>-4.2247772216796875E-4</v>
      </c>
      <c r="J129" s="144"/>
    </row>
  </sheetData>
  <mergeCells count="266">
    <mergeCell ref="B121:E121"/>
    <mergeCell ref="I121:J121"/>
    <mergeCell ref="B29:D29"/>
    <mergeCell ref="I29:J29"/>
    <mergeCell ref="I128:J128"/>
    <mergeCell ref="B80:D80"/>
    <mergeCell ref="F80:G80"/>
    <mergeCell ref="H80:I80"/>
    <mergeCell ref="A77:J77"/>
    <mergeCell ref="B78:D78"/>
    <mergeCell ref="F78:G78"/>
    <mergeCell ref="H78:I78"/>
    <mergeCell ref="B79:D79"/>
    <mergeCell ref="F79:G79"/>
    <mergeCell ref="H79:I79"/>
    <mergeCell ref="I93:J93"/>
    <mergeCell ref="I94:J94"/>
    <mergeCell ref="D90:E90"/>
    <mergeCell ref="F90:G90"/>
    <mergeCell ref="B91:C91"/>
    <mergeCell ref="F81:G81"/>
    <mergeCell ref="H81:I81"/>
    <mergeCell ref="B81:D81"/>
    <mergeCell ref="A83:J83"/>
    <mergeCell ref="I26:J26"/>
    <mergeCell ref="I84:J84"/>
    <mergeCell ref="I85:J85"/>
    <mergeCell ref="G84:H84"/>
    <mergeCell ref="G85:H85"/>
    <mergeCell ref="I129:J129"/>
    <mergeCell ref="A21:J21"/>
    <mergeCell ref="A24:J24"/>
    <mergeCell ref="B25:D25"/>
    <mergeCell ref="E25:F25"/>
    <mergeCell ref="B26:D26"/>
    <mergeCell ref="E26:F26"/>
    <mergeCell ref="I25:J25"/>
    <mergeCell ref="B41:F41"/>
    <mergeCell ref="G41:H41"/>
    <mergeCell ref="I41:J41"/>
    <mergeCell ref="A44:A45"/>
    <mergeCell ref="B36:F36"/>
    <mergeCell ref="B38:F38"/>
    <mergeCell ref="B44:F44"/>
    <mergeCell ref="B45:F45"/>
    <mergeCell ref="G44:H45"/>
    <mergeCell ref="I44:J45"/>
    <mergeCell ref="B46:F46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B28:D28"/>
    <mergeCell ref="E27:F27"/>
    <mergeCell ref="E28:F28"/>
    <mergeCell ref="I27:J27"/>
    <mergeCell ref="I28:J28"/>
    <mergeCell ref="G38:H38"/>
    <mergeCell ref="I38:J38"/>
    <mergeCell ref="G39:H40"/>
    <mergeCell ref="I39:J40"/>
    <mergeCell ref="A32:J32"/>
    <mergeCell ref="A35:J35"/>
    <mergeCell ref="G36:H36"/>
    <mergeCell ref="I36:J36"/>
    <mergeCell ref="I30:J30"/>
    <mergeCell ref="E30:F30"/>
    <mergeCell ref="A30:D30"/>
    <mergeCell ref="A39:A40"/>
    <mergeCell ref="B39:F39"/>
    <mergeCell ref="B40:F40"/>
    <mergeCell ref="I42:J42"/>
    <mergeCell ref="B43:F43"/>
    <mergeCell ref="G43:H43"/>
    <mergeCell ref="I43:J43"/>
    <mergeCell ref="B49:F49"/>
    <mergeCell ref="G49:H49"/>
    <mergeCell ref="I49:J49"/>
    <mergeCell ref="B50:F50"/>
    <mergeCell ref="G50:H50"/>
    <mergeCell ref="I50:J50"/>
    <mergeCell ref="B47:F47"/>
    <mergeCell ref="G47:H47"/>
    <mergeCell ref="I47:J47"/>
    <mergeCell ref="B48:F48"/>
    <mergeCell ref="G48:H48"/>
    <mergeCell ref="I48:J48"/>
    <mergeCell ref="I46:J46"/>
    <mergeCell ref="B42:F42"/>
    <mergeCell ref="G42:H42"/>
    <mergeCell ref="G46:H46"/>
    <mergeCell ref="A51:F51"/>
    <mergeCell ref="A61:J61"/>
    <mergeCell ref="B65:D65"/>
    <mergeCell ref="E65:F65"/>
    <mergeCell ref="G65:H65"/>
    <mergeCell ref="I65:J65"/>
    <mergeCell ref="B66:D66"/>
    <mergeCell ref="E66:F66"/>
    <mergeCell ref="G66:H66"/>
    <mergeCell ref="F57:G57"/>
    <mergeCell ref="H57:I57"/>
    <mergeCell ref="B58:E58"/>
    <mergeCell ref="F58:G58"/>
    <mergeCell ref="H58:I58"/>
    <mergeCell ref="F59:G59"/>
    <mergeCell ref="H59:I59"/>
    <mergeCell ref="A59:E59"/>
    <mergeCell ref="G51:H51"/>
    <mergeCell ref="I51:J51"/>
    <mergeCell ref="A53:J53"/>
    <mergeCell ref="B56:E56"/>
    <mergeCell ref="F56:G56"/>
    <mergeCell ref="H56:I56"/>
    <mergeCell ref="B57:E57"/>
    <mergeCell ref="I66:J66"/>
    <mergeCell ref="B67:D67"/>
    <mergeCell ref="E67:F67"/>
    <mergeCell ref="G67:H67"/>
    <mergeCell ref="I67:J67"/>
    <mergeCell ref="B68:D68"/>
    <mergeCell ref="E68:F68"/>
    <mergeCell ref="G68:H68"/>
    <mergeCell ref="I68:J68"/>
    <mergeCell ref="B69:D69"/>
    <mergeCell ref="E69:F69"/>
    <mergeCell ref="G69:H69"/>
    <mergeCell ref="I69:J69"/>
    <mergeCell ref="B71:D71"/>
    <mergeCell ref="E71:F71"/>
    <mergeCell ref="G71:H71"/>
    <mergeCell ref="I71:J71"/>
    <mergeCell ref="A74:J74"/>
    <mergeCell ref="G72:H72"/>
    <mergeCell ref="I72:J72"/>
    <mergeCell ref="E72:F72"/>
    <mergeCell ref="A72:D72"/>
    <mergeCell ref="B70:D70"/>
    <mergeCell ref="I70:J70"/>
    <mergeCell ref="E84:F84"/>
    <mergeCell ref="E85:F85"/>
    <mergeCell ref="I91:J91"/>
    <mergeCell ref="I92:J92"/>
    <mergeCell ref="B84:D84"/>
    <mergeCell ref="B85:D85"/>
    <mergeCell ref="B86:D86"/>
    <mergeCell ref="E86:F86"/>
    <mergeCell ref="G86:H86"/>
    <mergeCell ref="I86:J86"/>
    <mergeCell ref="I87:J87"/>
    <mergeCell ref="E87:F87"/>
    <mergeCell ref="G87:H87"/>
    <mergeCell ref="A87:D87"/>
    <mergeCell ref="I89:J89"/>
    <mergeCell ref="I90:J90"/>
    <mergeCell ref="F89:G89"/>
    <mergeCell ref="D89:E89"/>
    <mergeCell ref="B89:C89"/>
    <mergeCell ref="B90:C90"/>
    <mergeCell ref="B92:C92"/>
    <mergeCell ref="B97:E97"/>
    <mergeCell ref="B98:E98"/>
    <mergeCell ref="B99:E99"/>
    <mergeCell ref="I95:J95"/>
    <mergeCell ref="F95:G95"/>
    <mergeCell ref="D95:E95"/>
    <mergeCell ref="A95:C95"/>
    <mergeCell ref="F97:G97"/>
    <mergeCell ref="I97:J97"/>
    <mergeCell ref="A96:J96"/>
    <mergeCell ref="B93:C93"/>
    <mergeCell ref="B94:C94"/>
    <mergeCell ref="D91:E91"/>
    <mergeCell ref="D92:E92"/>
    <mergeCell ref="D93:E93"/>
    <mergeCell ref="D94:E94"/>
    <mergeCell ref="F91:G91"/>
    <mergeCell ref="F92:G92"/>
    <mergeCell ref="F93:G93"/>
    <mergeCell ref="F94:G94"/>
    <mergeCell ref="I100:J100"/>
    <mergeCell ref="I102:J102"/>
    <mergeCell ref="I103:J103"/>
    <mergeCell ref="I105:J105"/>
    <mergeCell ref="I98:J98"/>
    <mergeCell ref="F98:G98"/>
    <mergeCell ref="B100:E100"/>
    <mergeCell ref="B102:E102"/>
    <mergeCell ref="B103:E103"/>
    <mergeCell ref="A105:E105"/>
    <mergeCell ref="F100:G100"/>
    <mergeCell ref="F102:G102"/>
    <mergeCell ref="F103:G103"/>
    <mergeCell ref="F105:G105"/>
    <mergeCell ref="F99:G99"/>
    <mergeCell ref="I99:J99"/>
    <mergeCell ref="B104:E104"/>
    <mergeCell ref="F104:G104"/>
    <mergeCell ref="I104:J104"/>
    <mergeCell ref="B118:E118"/>
    <mergeCell ref="G118:H118"/>
    <mergeCell ref="F115:G115"/>
    <mergeCell ref="H110:I110"/>
    <mergeCell ref="H114:I114"/>
    <mergeCell ref="H115:I115"/>
    <mergeCell ref="A115:E115"/>
    <mergeCell ref="B108:E108"/>
    <mergeCell ref="F108:G108"/>
    <mergeCell ref="H108:I108"/>
    <mergeCell ref="B109:E109"/>
    <mergeCell ref="B111:E111"/>
    <mergeCell ref="F111:G111"/>
    <mergeCell ref="H111:I111"/>
    <mergeCell ref="B112:E112"/>
    <mergeCell ref="H112:I112"/>
    <mergeCell ref="B113:E113"/>
    <mergeCell ref="H113:I113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I126:J126"/>
    <mergeCell ref="B101:E101"/>
    <mergeCell ref="F101:G101"/>
    <mergeCell ref="I101:J101"/>
    <mergeCell ref="B122:E122"/>
    <mergeCell ref="I122:J122"/>
    <mergeCell ref="B126:E126"/>
    <mergeCell ref="I123:J123"/>
    <mergeCell ref="B120:E120"/>
    <mergeCell ref="A123:E123"/>
    <mergeCell ref="G123:H123"/>
    <mergeCell ref="G120:H120"/>
    <mergeCell ref="I120:J120"/>
    <mergeCell ref="F109:G109"/>
    <mergeCell ref="H109:I109"/>
    <mergeCell ref="B110:E110"/>
    <mergeCell ref="B114:E114"/>
    <mergeCell ref="F110:G110"/>
    <mergeCell ref="B119:E119"/>
    <mergeCell ref="G119:H119"/>
    <mergeCell ref="I119:J119"/>
    <mergeCell ref="A107:J107"/>
    <mergeCell ref="A117:J117"/>
    <mergeCell ref="I118:J118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2022-04-05T09:30:01Z</cp:lastPrinted>
  <dcterms:created xsi:type="dcterms:W3CDTF">2019-01-22T10:57:22Z</dcterms:created>
  <dcterms:modified xsi:type="dcterms:W3CDTF">2022-04-05T09:30:34Z</dcterms:modified>
</cp:coreProperties>
</file>